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ksuprod.sharepoint.com/sites/ProcurementLDrive/Shared Documents/General/Procurement - Chris/RFPS/RFPs/"/>
    </mc:Choice>
  </mc:AlternateContent>
  <xr:revisionPtr revIDLastSave="0" documentId="8_{1C4270C4-CA6B-474B-A9DB-4C7F7602F318}" xr6:coauthVersionLast="47" xr6:coauthVersionMax="47" xr10:uidLastSave="{00000000-0000-0000-0000-000000000000}"/>
  <bookViews>
    <workbookView xWindow="29100" yWindow="2595" windowWidth="28170" windowHeight="15600" xr2:uid="{81B4E7BC-349F-4696-AF7E-62B622F887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2" i="1"/>
  <c r="I7" i="1"/>
  <c r="G17" i="1"/>
  <c r="F17" i="1"/>
  <c r="D17" i="1"/>
  <c r="C17" i="1"/>
  <c r="H16" i="1"/>
  <c r="E16" i="1"/>
  <c r="H15" i="1"/>
  <c r="E15" i="1"/>
  <c r="H14" i="1"/>
  <c r="E14" i="1"/>
  <c r="H13" i="1"/>
  <c r="E13" i="1"/>
  <c r="G12" i="1"/>
  <c r="F12" i="1"/>
  <c r="D12" i="1"/>
  <c r="C12" i="1"/>
  <c r="H11" i="1"/>
  <c r="E11" i="1"/>
  <c r="H10" i="1"/>
  <c r="E10" i="1"/>
  <c r="H9" i="1"/>
  <c r="E9" i="1"/>
  <c r="H8" i="1"/>
  <c r="E8" i="1"/>
  <c r="G7" i="1"/>
  <c r="F7" i="1"/>
  <c r="D7" i="1"/>
  <c r="C7" i="1"/>
  <c r="H6" i="1"/>
  <c r="E6" i="1"/>
  <c r="H5" i="1"/>
  <c r="E5" i="1"/>
  <c r="H4" i="1"/>
  <c r="E4" i="1"/>
  <c r="D18" i="1" l="1"/>
  <c r="C18" i="1"/>
  <c r="I18" i="1"/>
  <c r="G18" i="1"/>
  <c r="F18" i="1"/>
  <c r="E17" i="1"/>
  <c r="H12" i="1"/>
  <c r="H17" i="1"/>
  <c r="E12" i="1"/>
  <c r="H3" i="1"/>
  <c r="H7" i="1" s="1"/>
  <c r="E3" i="1"/>
  <c r="E7" i="1" s="1"/>
  <c r="H18" i="1" l="1"/>
  <c r="E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Alexander Saucedo</author>
    <author>Totten, Clara</author>
  </authors>
  <commentList>
    <comment ref="B3" authorId="0" shapeId="0" xr:uid="{35689728-432A-4106-BA83-2A32D69A4A4F}">
      <text>
        <r>
          <rPr>
            <sz val="9"/>
            <color indexed="81"/>
            <rFont val="Tahoma"/>
            <family val="2"/>
          </rPr>
          <t>Main Warehouse for USA and North American distribution</t>
        </r>
      </text>
    </comment>
    <comment ref="I3" authorId="1" shapeId="0" xr:uid="{22F9BC18-A20C-4A4A-9EF7-5EED35F5BCF6}">
      <text>
        <r>
          <rPr>
            <b/>
            <sz val="9"/>
            <color indexed="81"/>
            <rFont val="Tahoma"/>
            <charset val="1"/>
          </rPr>
          <t>Totten, Clara:</t>
        </r>
        <r>
          <rPr>
            <sz val="9"/>
            <color indexed="81"/>
            <rFont val="Tahoma"/>
            <charset val="1"/>
          </rPr>
          <t xml:space="preserve">
Comp units have not been tracked. The vast majority are review, author, and contributor gratis copies. Desk/examination copies make up a small proportion.</t>
        </r>
      </text>
    </comment>
    <comment ref="B4" authorId="0" shapeId="0" xr:uid="{D549A7D3-A015-4103-AFDB-196A25DE150C}">
      <text>
        <r>
          <rPr>
            <sz val="9"/>
            <color indexed="81"/>
            <rFont val="Tahoma"/>
            <family val="2"/>
          </rPr>
          <t>International warehouses distribution.</t>
        </r>
      </text>
    </comment>
    <comment ref="I5" authorId="1" shapeId="0" xr:uid="{E60E56BD-906A-4BD7-9010-C807CBDF27A2}">
      <text>
        <r>
          <rPr>
            <b/>
            <sz val="9"/>
            <color indexed="81"/>
            <rFont val="Tahoma"/>
            <charset val="1"/>
          </rPr>
          <t>Totten, Clara:</t>
        </r>
        <r>
          <rPr>
            <sz val="9"/>
            <color indexed="81"/>
            <rFont val="Tahoma"/>
            <charset val="1"/>
          </rPr>
          <t xml:space="preserve">
All POD is currently done in-house by our distributor and is reported in print distribution figures.</t>
        </r>
      </text>
    </comment>
    <comment ref="B8" authorId="0" shapeId="0" xr:uid="{D0F8C9BD-5C58-4ED4-88F3-38D19161987A}">
      <text>
        <r>
          <rPr>
            <sz val="9"/>
            <color indexed="81"/>
            <rFont val="Tahoma"/>
            <family val="2"/>
          </rPr>
          <t>Main Warehouse for USA and North American distribution</t>
        </r>
      </text>
    </comment>
    <comment ref="B9" authorId="0" shapeId="0" xr:uid="{9385C61E-48A4-424A-B3CB-D8490FF0B7E7}">
      <text>
        <r>
          <rPr>
            <sz val="9"/>
            <color indexed="81"/>
            <rFont val="Tahoma"/>
            <family val="2"/>
          </rPr>
          <t>International warehouses distribution.</t>
        </r>
      </text>
    </comment>
    <comment ref="B13" authorId="0" shapeId="0" xr:uid="{350FAD63-BB25-4C45-8415-113336D86067}">
      <text>
        <r>
          <rPr>
            <sz val="9"/>
            <color indexed="81"/>
            <rFont val="Tahoma"/>
            <family val="2"/>
          </rPr>
          <t>Main Warehouse for USA and North American distribution</t>
        </r>
      </text>
    </comment>
    <comment ref="B14" authorId="0" shapeId="0" xr:uid="{0E1CF91B-1314-47EC-96E1-E0DF6EBDE2C8}">
      <text>
        <r>
          <rPr>
            <sz val="9"/>
            <color indexed="81"/>
            <rFont val="Tahoma"/>
            <family val="2"/>
          </rPr>
          <t>International warehouses distribution.</t>
        </r>
      </text>
    </comment>
  </commentList>
</comments>
</file>

<file path=xl/sharedStrings.xml><?xml version="1.0" encoding="utf-8"?>
<sst xmlns="http://schemas.openxmlformats.org/spreadsheetml/2006/main" count="31" uniqueCount="19">
  <si>
    <t>Sales Data</t>
  </si>
  <si>
    <t>Fiscal Year</t>
  </si>
  <si>
    <t>Category</t>
  </si>
  <si>
    <t>Gross $</t>
  </si>
  <si>
    <t>Returns $</t>
  </si>
  <si>
    <t>Net $</t>
  </si>
  <si>
    <t>Gross Units</t>
  </si>
  <si>
    <t>Returns Units</t>
  </si>
  <si>
    <t>Net Units</t>
  </si>
  <si>
    <t>Complimentary Units</t>
  </si>
  <si>
    <t>FY24</t>
  </si>
  <si>
    <t>Print Distribution</t>
  </si>
  <si>
    <t>Print Distribution Others</t>
  </si>
  <si>
    <t>KEP/LSI/Other Direct Digital Printing</t>
  </si>
  <si>
    <t>E-book Sales</t>
  </si>
  <si>
    <t>FY23</t>
  </si>
  <si>
    <t>FY22</t>
  </si>
  <si>
    <t>See comment</t>
  </si>
  <si>
    <t>See comment,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</si>
</sst>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3" borderId="4" xfId="0" applyFont="1" applyFill="1" applyBorder="1"/>
    <xf numFmtId="0" fontId="2" fillId="3" borderId="5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wrapText="1"/>
    </xf>
    <xf numFmtId="0" fontId="4" fillId="0" borderId="8" xfId="0" applyFont="1" applyBorder="1"/>
    <xf numFmtId="44" fontId="5" fillId="0" borderId="6" xfId="1" applyFont="1" applyBorder="1"/>
    <xf numFmtId="3" fontId="5" fillId="0" borderId="6" xfId="0" applyNumberFormat="1" applyFont="1" applyBorder="1"/>
    <xf numFmtId="44" fontId="5" fillId="4" borderId="9" xfId="1" applyFont="1" applyFill="1" applyBorder="1"/>
    <xf numFmtId="44" fontId="5" fillId="4" borderId="0" xfId="1" applyFont="1" applyFill="1" applyBorder="1"/>
    <xf numFmtId="44" fontId="5" fillId="0" borderId="0" xfId="1" applyFont="1" applyBorder="1"/>
    <xf numFmtId="3" fontId="5" fillId="4" borderId="0" xfId="1" applyNumberFormat="1" applyFont="1" applyFill="1" applyBorder="1"/>
    <xf numFmtId="0" fontId="4" fillId="0" borderId="10" xfId="0" applyFont="1" applyBorder="1"/>
    <xf numFmtId="0" fontId="5" fillId="0" borderId="0" xfId="0" applyFont="1"/>
    <xf numFmtId="0" fontId="4" fillId="0" borderId="13" xfId="0" applyFont="1" applyBorder="1"/>
    <xf numFmtId="44" fontId="4" fillId="3" borderId="1" xfId="0" applyNumberFormat="1" applyFont="1" applyFill="1" applyBorder="1"/>
    <xf numFmtId="44" fontId="4" fillId="3" borderId="2" xfId="0" applyNumberFormat="1" applyFont="1" applyFill="1" applyBorder="1"/>
    <xf numFmtId="3" fontId="4" fillId="3" borderId="2" xfId="0" applyNumberFormat="1" applyFont="1" applyFill="1" applyBorder="1"/>
    <xf numFmtId="44" fontId="5" fillId="4" borderId="4" xfId="1" applyFont="1" applyFill="1" applyBorder="1"/>
    <xf numFmtId="44" fontId="5" fillId="4" borderId="6" xfId="1" applyFont="1" applyFill="1" applyBorder="1"/>
    <xf numFmtId="3" fontId="5" fillId="4" borderId="6" xfId="0" applyNumberFormat="1" applyFont="1" applyFill="1" applyBorder="1"/>
    <xf numFmtId="3" fontId="5" fillId="4" borderId="6" xfId="1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44" fontId="5" fillId="5" borderId="9" xfId="1" applyFont="1" applyFill="1" applyBorder="1"/>
    <xf numFmtId="44" fontId="5" fillId="5" borderId="0" xfId="1" applyFont="1" applyFill="1" applyBorder="1"/>
    <xf numFmtId="3" fontId="5" fillId="5" borderId="0" xfId="1" applyNumberFormat="1" applyFont="1" applyFill="1" applyBorder="1"/>
    <xf numFmtId="3" fontId="5" fillId="4" borderId="0" xfId="0" applyNumberFormat="1" applyFont="1" applyFill="1"/>
    <xf numFmtId="3" fontId="5" fillId="0" borderId="0" xfId="0" applyNumberFormat="1" applyFont="1"/>
    <xf numFmtId="3" fontId="5" fillId="5" borderId="0" xfId="0" applyNumberFormat="1" applyFont="1" applyFill="1"/>
    <xf numFmtId="0" fontId="5" fillId="5" borderId="11" xfId="0" applyFont="1" applyFill="1" applyBorder="1"/>
    <xf numFmtId="3" fontId="4" fillId="3" borderId="3" xfId="0" applyNumberFormat="1" applyFont="1" applyFill="1" applyBorder="1"/>
    <xf numFmtId="3" fontId="5" fillId="5" borderId="11" xfId="0" applyNumberFormat="1" applyFont="1" applyFill="1" applyBorder="1"/>
    <xf numFmtId="3" fontId="5" fillId="4" borderId="7" xfId="0" applyNumberFormat="1" applyFont="1" applyFill="1" applyBorder="1" applyAlignment="1">
      <alignment horizontal="right" vertical="center" wrapText="1"/>
    </xf>
    <xf numFmtId="3" fontId="5" fillId="4" borderId="11" xfId="0" applyNumberFormat="1" applyFont="1" applyFill="1" applyBorder="1" applyAlignment="1">
      <alignment horizontal="right" vertical="center" wrapText="1"/>
    </xf>
    <xf numFmtId="44" fontId="5" fillId="4" borderId="12" xfId="1" applyFont="1" applyFill="1" applyBorder="1"/>
    <xf numFmtId="44" fontId="5" fillId="4" borderId="14" xfId="1" applyFont="1" applyFill="1" applyBorder="1"/>
    <xf numFmtId="44" fontId="5" fillId="0" borderId="14" xfId="1" applyFont="1" applyBorder="1"/>
    <xf numFmtId="3" fontId="5" fillId="4" borderId="14" xfId="0" applyNumberFormat="1" applyFont="1" applyFill="1" applyBorder="1"/>
    <xf numFmtId="3" fontId="5" fillId="4" borderId="14" xfId="1" applyNumberFormat="1" applyFont="1" applyFill="1" applyBorder="1"/>
    <xf numFmtId="3" fontId="5" fillId="0" borderId="14" xfId="0" applyNumberFormat="1" applyFont="1" applyBorder="1"/>
    <xf numFmtId="0" fontId="5" fillId="4" borderId="15" xfId="0" applyFont="1" applyFill="1" applyBorder="1"/>
    <xf numFmtId="0" fontId="5" fillId="4" borderId="1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9765-7511-483A-B329-A6A5C303D909}">
  <dimension ref="A1:I18"/>
  <sheetViews>
    <sheetView tabSelected="1" zoomScale="120" zoomScaleNormal="120" workbookViewId="0">
      <selection activeCell="B21" sqref="B21"/>
    </sheetView>
  </sheetViews>
  <sheetFormatPr defaultRowHeight="15" x14ac:dyDescent="0.25"/>
  <cols>
    <col min="1" max="1" width="10.5703125" bestFit="1" customWidth="1"/>
    <col min="2" max="2" width="34.7109375" bestFit="1" customWidth="1"/>
    <col min="3" max="3" width="14.7109375" bestFit="1" customWidth="1"/>
    <col min="4" max="4" width="17.28515625" customWidth="1"/>
    <col min="5" max="5" width="14.7109375" bestFit="1" customWidth="1"/>
    <col min="6" max="6" width="11.42578125" bestFit="1" customWidth="1"/>
    <col min="7" max="7" width="13.42578125" bestFit="1" customWidth="1"/>
    <col min="8" max="8" width="9.42578125" bestFit="1" customWidth="1"/>
    <col min="9" max="9" width="20.42578125" bestFit="1" customWidth="1"/>
  </cols>
  <sheetData>
    <row r="1" spans="1:9" ht="21.75" thickBot="1" x14ac:dyDescent="0.4">
      <c r="A1" s="44" t="s">
        <v>0</v>
      </c>
      <c r="B1" s="45"/>
      <c r="C1" s="45"/>
      <c r="D1" s="45"/>
      <c r="E1" s="45"/>
      <c r="F1" s="45"/>
      <c r="G1" s="45"/>
      <c r="H1" s="45"/>
      <c r="I1" s="45"/>
    </row>
    <row r="2" spans="1:9" ht="15.75" thickBot="1" x14ac:dyDescent="0.3">
      <c r="A2" s="1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x14ac:dyDescent="0.25">
      <c r="A3" s="46" t="s">
        <v>10</v>
      </c>
      <c r="B3" s="6" t="s">
        <v>11</v>
      </c>
      <c r="C3" s="19">
        <v>247827.42</v>
      </c>
      <c r="D3" s="20">
        <v>-42173.07</v>
      </c>
      <c r="E3" s="7">
        <f>C3+D3</f>
        <v>205654.35</v>
      </c>
      <c r="F3" s="21">
        <v>14083</v>
      </c>
      <c r="G3" s="22">
        <v>-2557</v>
      </c>
      <c r="H3" s="8">
        <f>F3+G3</f>
        <v>11526</v>
      </c>
      <c r="I3" s="34" t="s">
        <v>17</v>
      </c>
    </row>
    <row r="4" spans="1:9" x14ac:dyDescent="0.25">
      <c r="A4" s="47"/>
      <c r="B4" s="13" t="s">
        <v>12</v>
      </c>
      <c r="C4" s="9">
        <v>13968.89</v>
      </c>
      <c r="D4" s="10">
        <v>-1857.67</v>
      </c>
      <c r="E4" s="11">
        <f>C4+D4</f>
        <v>12111.22</v>
      </c>
      <c r="F4" s="28">
        <v>869</v>
      </c>
      <c r="G4" s="12">
        <v>0</v>
      </c>
      <c r="H4" s="29">
        <f>F4+G4</f>
        <v>869</v>
      </c>
      <c r="I4" s="35"/>
    </row>
    <row r="5" spans="1:9" x14ac:dyDescent="0.25">
      <c r="A5" s="47"/>
      <c r="B5" s="13" t="s">
        <v>13</v>
      </c>
      <c r="C5" s="9">
        <v>0</v>
      </c>
      <c r="D5" s="10">
        <v>0</v>
      </c>
      <c r="E5" s="11">
        <f t="shared" ref="E5:E6" si="0">C5+D5</f>
        <v>0</v>
      </c>
      <c r="F5" s="28">
        <v>0</v>
      </c>
      <c r="G5" s="12">
        <v>0</v>
      </c>
      <c r="H5" s="29">
        <f>F5+G5</f>
        <v>0</v>
      </c>
      <c r="I5" s="43" t="s">
        <v>17</v>
      </c>
    </row>
    <row r="6" spans="1:9" ht="15.75" thickBot="1" x14ac:dyDescent="0.3">
      <c r="A6" s="48"/>
      <c r="B6" s="15" t="s">
        <v>14</v>
      </c>
      <c r="C6" s="36">
        <v>43695.44</v>
      </c>
      <c r="D6" s="37">
        <v>-2779.7</v>
      </c>
      <c r="E6" s="38">
        <f t="shared" si="0"/>
        <v>40915.740000000005</v>
      </c>
      <c r="F6" s="39">
        <v>5406</v>
      </c>
      <c r="G6" s="40">
        <v>-166</v>
      </c>
      <c r="H6" s="41">
        <f>F6+G6</f>
        <v>5240</v>
      </c>
      <c r="I6" s="42"/>
    </row>
    <row r="7" spans="1:9" ht="15.75" thickBot="1" x14ac:dyDescent="0.3">
      <c r="A7" s="23"/>
      <c r="B7" s="24"/>
      <c r="C7" s="25">
        <f t="shared" ref="C7:I7" si="1">SUM(C3:C6)</f>
        <v>305491.75</v>
      </c>
      <c r="D7" s="26">
        <f t="shared" si="1"/>
        <v>-46810.439999999995</v>
      </c>
      <c r="E7" s="26">
        <f t="shared" si="1"/>
        <v>258681.31</v>
      </c>
      <c r="F7" s="30">
        <f t="shared" si="1"/>
        <v>20358</v>
      </c>
      <c r="G7" s="27">
        <f t="shared" si="1"/>
        <v>-2723</v>
      </c>
      <c r="H7" s="30">
        <f t="shared" si="1"/>
        <v>17635</v>
      </c>
      <c r="I7" s="31">
        <f t="shared" si="1"/>
        <v>0</v>
      </c>
    </row>
    <row r="8" spans="1:9" x14ac:dyDescent="0.25">
      <c r="A8" s="46" t="s">
        <v>15</v>
      </c>
      <c r="B8" s="6" t="s">
        <v>11</v>
      </c>
      <c r="C8" s="19">
        <v>305672.18</v>
      </c>
      <c r="D8" s="20">
        <v>-71210.759999999995</v>
      </c>
      <c r="E8" s="7">
        <f>C8+D8</f>
        <v>234461.41999999998</v>
      </c>
      <c r="F8" s="21">
        <v>18964</v>
      </c>
      <c r="G8" s="22">
        <v>-4283</v>
      </c>
      <c r="H8" s="8">
        <f>F8+G8</f>
        <v>14681</v>
      </c>
      <c r="I8" s="34" t="s">
        <v>18</v>
      </c>
    </row>
    <row r="9" spans="1:9" ht="15.75" thickBot="1" x14ac:dyDescent="0.3">
      <c r="A9" s="47"/>
      <c r="B9" s="13" t="s">
        <v>12</v>
      </c>
      <c r="C9" s="9">
        <v>9795.43</v>
      </c>
      <c r="D9" s="10">
        <v>-7067.69</v>
      </c>
      <c r="E9" s="11">
        <f>C9+D9</f>
        <v>2727.7400000000007</v>
      </c>
      <c r="F9" s="28">
        <v>585</v>
      </c>
      <c r="G9" s="12">
        <v>-5</v>
      </c>
      <c r="H9" s="29">
        <f>F9+G9</f>
        <v>580</v>
      </c>
      <c r="I9" s="35"/>
    </row>
    <row r="10" spans="1:9" x14ac:dyDescent="0.25">
      <c r="A10" s="47"/>
      <c r="B10" s="13" t="s">
        <v>13</v>
      </c>
      <c r="C10" s="9">
        <v>0</v>
      </c>
      <c r="D10" s="10">
        <v>0</v>
      </c>
      <c r="E10" s="11">
        <f t="shared" ref="E10:E11" si="2">C10+D10</f>
        <v>0</v>
      </c>
      <c r="F10" s="28">
        <v>0</v>
      </c>
      <c r="G10" s="12">
        <v>0</v>
      </c>
      <c r="H10" s="29">
        <f>F10+G10</f>
        <v>0</v>
      </c>
      <c r="I10" s="34" t="s">
        <v>18</v>
      </c>
    </row>
    <row r="11" spans="1:9" ht="15.75" thickBot="1" x14ac:dyDescent="0.3">
      <c r="A11" s="48"/>
      <c r="B11" s="15" t="s">
        <v>14</v>
      </c>
      <c r="C11" s="36">
        <v>71703.08</v>
      </c>
      <c r="D11" s="37">
        <v>-1424.59</v>
      </c>
      <c r="E11" s="38">
        <f t="shared" si="2"/>
        <v>70278.490000000005</v>
      </c>
      <c r="F11" s="39">
        <v>8455</v>
      </c>
      <c r="G11" s="40">
        <v>-23</v>
      </c>
      <c r="H11" s="41">
        <f>F11+G11</f>
        <v>8432</v>
      </c>
      <c r="I11" s="42"/>
    </row>
    <row r="12" spans="1:9" ht="15.75" thickBot="1" x14ac:dyDescent="0.3">
      <c r="A12" s="23"/>
      <c r="B12" s="24"/>
      <c r="C12" s="25">
        <f t="shared" ref="C12:I12" si="3">SUM(C8:C11)</f>
        <v>387170.69</v>
      </c>
      <c r="D12" s="26">
        <f t="shared" si="3"/>
        <v>-79703.039999999994</v>
      </c>
      <c r="E12" s="26">
        <f t="shared" si="3"/>
        <v>307467.64999999997</v>
      </c>
      <c r="F12" s="30">
        <f t="shared" si="3"/>
        <v>28004</v>
      </c>
      <c r="G12" s="27">
        <f t="shared" si="3"/>
        <v>-4311</v>
      </c>
      <c r="H12" s="30">
        <f t="shared" si="3"/>
        <v>23693</v>
      </c>
      <c r="I12" s="33">
        <f t="shared" si="3"/>
        <v>0</v>
      </c>
    </row>
    <row r="13" spans="1:9" x14ac:dyDescent="0.25">
      <c r="A13" s="46" t="s">
        <v>16</v>
      </c>
      <c r="B13" s="6" t="s">
        <v>11</v>
      </c>
      <c r="C13" s="19">
        <v>286391.21000000002</v>
      </c>
      <c r="D13" s="20">
        <v>-54936.06</v>
      </c>
      <c r="E13" s="7">
        <f>C13+D13</f>
        <v>231455.15000000002</v>
      </c>
      <c r="F13" s="21">
        <v>16269</v>
      </c>
      <c r="G13" s="22">
        <v>-2695</v>
      </c>
      <c r="H13" s="8">
        <f>F13+G13</f>
        <v>13574</v>
      </c>
      <c r="I13" s="34" t="s">
        <v>18</v>
      </c>
    </row>
    <row r="14" spans="1:9" ht="15.75" thickBot="1" x14ac:dyDescent="0.3">
      <c r="A14" s="47"/>
      <c r="B14" s="13" t="s">
        <v>12</v>
      </c>
      <c r="C14" s="9">
        <v>12743</v>
      </c>
      <c r="D14" s="10">
        <v>-11137.14</v>
      </c>
      <c r="E14" s="11">
        <f>C14+D14</f>
        <v>1605.8600000000006</v>
      </c>
      <c r="F14" s="28">
        <v>798</v>
      </c>
      <c r="G14" s="12">
        <v>-243</v>
      </c>
      <c r="H14" s="29">
        <f>F14+G14</f>
        <v>555</v>
      </c>
      <c r="I14" s="35"/>
    </row>
    <row r="15" spans="1:9" x14ac:dyDescent="0.25">
      <c r="A15" s="47"/>
      <c r="B15" s="13" t="s">
        <v>13</v>
      </c>
      <c r="C15" s="9">
        <v>0</v>
      </c>
      <c r="D15" s="10">
        <v>0</v>
      </c>
      <c r="E15" s="11">
        <f t="shared" ref="E15:E16" si="4">C15+D15</f>
        <v>0</v>
      </c>
      <c r="F15" s="28">
        <v>0</v>
      </c>
      <c r="G15" s="12">
        <v>0</v>
      </c>
      <c r="H15" s="29">
        <f>F15+G15</f>
        <v>0</v>
      </c>
      <c r="I15" s="34" t="s">
        <v>18</v>
      </c>
    </row>
    <row r="16" spans="1:9" ht="15.75" thickBot="1" x14ac:dyDescent="0.3">
      <c r="A16" s="48"/>
      <c r="B16" s="15" t="s">
        <v>14</v>
      </c>
      <c r="C16" s="36">
        <v>62068.03</v>
      </c>
      <c r="D16" s="37">
        <v>-616.84</v>
      </c>
      <c r="E16" s="38">
        <f t="shared" si="4"/>
        <v>61451.19</v>
      </c>
      <c r="F16" s="39">
        <v>6216</v>
      </c>
      <c r="G16" s="40">
        <v>-47</v>
      </c>
      <c r="H16" s="41">
        <f>F16+G16</f>
        <v>6169</v>
      </c>
      <c r="I16" s="42"/>
    </row>
    <row r="17" spans="1:9" ht="15.75" thickBot="1" x14ac:dyDescent="0.3">
      <c r="A17" s="23"/>
      <c r="B17" s="24"/>
      <c r="C17" s="25">
        <f t="shared" ref="C17:I17" si="5">SUM(C13:C16)</f>
        <v>361202.24</v>
      </c>
      <c r="D17" s="26">
        <f t="shared" si="5"/>
        <v>-66690.039999999994</v>
      </c>
      <c r="E17" s="26">
        <f t="shared" si="5"/>
        <v>294512.2</v>
      </c>
      <c r="F17" s="30">
        <f t="shared" si="5"/>
        <v>23283</v>
      </c>
      <c r="G17" s="27">
        <f t="shared" si="5"/>
        <v>-2985</v>
      </c>
      <c r="H17" s="30">
        <f t="shared" si="5"/>
        <v>20298</v>
      </c>
      <c r="I17" s="33">
        <f t="shared" si="5"/>
        <v>0</v>
      </c>
    </row>
    <row r="18" spans="1:9" ht="15.75" thickBot="1" x14ac:dyDescent="0.3">
      <c r="A18" s="14"/>
      <c r="B18" s="14"/>
      <c r="C18" s="16">
        <f t="shared" ref="C18:I18" si="6">SUM(C7,C12,C17)</f>
        <v>1053864.68</v>
      </c>
      <c r="D18" s="17">
        <f t="shared" si="6"/>
        <v>-193203.51999999996</v>
      </c>
      <c r="E18" s="17">
        <f t="shared" si="6"/>
        <v>860661.15999999992</v>
      </c>
      <c r="F18" s="18">
        <f t="shared" si="6"/>
        <v>71645</v>
      </c>
      <c r="G18" s="18">
        <f t="shared" si="6"/>
        <v>-10019</v>
      </c>
      <c r="H18" s="18">
        <f t="shared" si="6"/>
        <v>61626</v>
      </c>
      <c r="I18" s="32">
        <f t="shared" si="6"/>
        <v>0</v>
      </c>
    </row>
  </sheetData>
  <mergeCells count="4">
    <mergeCell ref="A1:I1"/>
    <mergeCell ref="A3:A6"/>
    <mergeCell ref="A8:A11"/>
    <mergeCell ref="A13:A16"/>
  </mergeCells>
  <pageMargins left="0.7" right="0.7" top="0.75" bottom="0.75" header="0.3" footer="0.3"/>
  <pageSetup orientation="landscape" r:id="rId1"/>
  <ignoredErrors>
    <ignoredError sqref="H12 H7 E7 E12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BC46FFB048046B4CF075E7BB760A9" ma:contentTypeVersion="16" ma:contentTypeDescription="Create a new document." ma:contentTypeScope="" ma:versionID="beaa1a10f17edde7a2b54b684b10c1fb">
  <xsd:schema xmlns:xsd="http://www.w3.org/2001/XMLSchema" xmlns:xs="http://www.w3.org/2001/XMLSchema" xmlns:p="http://schemas.microsoft.com/office/2006/metadata/properties" xmlns:ns2="fe227515-8f1f-4db2-9573-4e47ed08dc7c" xmlns:ns3="2966d3e5-3f77-4f0a-babd-6b6cb689089d" targetNamespace="http://schemas.microsoft.com/office/2006/metadata/properties" ma:root="true" ma:fieldsID="5ac65e07c06df252456f23641bff05d0" ns2:_="" ns3:_="">
    <xsd:import namespace="fe227515-8f1f-4db2-9573-4e47ed08dc7c"/>
    <xsd:import namespace="2966d3e5-3f77-4f0a-babd-6b6cb6890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27515-8f1f-4db2-9573-4e47ed08d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a949aec-6982-4db9-b8b1-3daa930f1b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6d3e5-3f77-4f0a-babd-6b6cb689089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5adb01e-c255-49fc-8aaf-368532cdb8d3}" ma:internalName="TaxCatchAll" ma:showField="CatchAllData" ma:web="2966d3e5-3f77-4f0a-babd-6b6cb6890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66d3e5-3f77-4f0a-babd-6b6cb689089d" xsi:nil="true"/>
    <lcf76f155ced4ddcb4097134ff3c332f xmlns="fe227515-8f1f-4db2-9573-4e47ed08dc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75D5A7-3C01-4392-934F-FA3C626A615C}"/>
</file>

<file path=customXml/itemProps2.xml><?xml version="1.0" encoding="utf-8"?>
<ds:datastoreItem xmlns:ds="http://schemas.openxmlformats.org/officeDocument/2006/customXml" ds:itemID="{F0DA99C9-8E3C-4A0A-BE1F-EDD87714566B}"/>
</file>

<file path=customXml/itemProps3.xml><?xml version="1.0" encoding="utf-8"?>
<ds:datastoreItem xmlns:ds="http://schemas.openxmlformats.org/officeDocument/2006/customXml" ds:itemID="{7CF03281-35D2-4017-BE52-10B935DDCB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Saucedo</dc:creator>
  <cp:keywords/>
  <dc:description/>
  <cp:lastModifiedBy>Wilkinson, Christine</cp:lastModifiedBy>
  <cp:revision/>
  <cp:lastPrinted>2025-03-21T11:44:58Z</cp:lastPrinted>
  <dcterms:created xsi:type="dcterms:W3CDTF">2025-03-12T20:22:42Z</dcterms:created>
  <dcterms:modified xsi:type="dcterms:W3CDTF">2025-03-21T13:24:04Z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0x010100398BC46FFB048046B4CF075E7BB760A9</vt:lpwstr>
  </property>
</Properties>
</file>